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5" sheetId="1" r:id="rId1"/>
  </sheets>
  <definedNames>
    <definedName name="_xlnm.Print_Titles" localSheetId="0">'Tabela5'!$7:$9</definedName>
  </definedNames>
  <calcPr fullCalcOnLoad="1"/>
</workbook>
</file>

<file path=xl/sharedStrings.xml><?xml version="1.0" encoding="utf-8"?>
<sst xmlns="http://schemas.openxmlformats.org/spreadsheetml/2006/main" count="244" uniqueCount="138">
  <si>
    <t>Informacja z wykonania budżetu Gminy Gryfino za I półrocze 2006r. - część tabelaryczna</t>
  </si>
  <si>
    <t>Tabela Nr 5</t>
  </si>
  <si>
    <t>Dochody ozwiązane z realizacją zadań własnych w podziale klasyfikacji budżetowej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</si>
  <si>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</si>
  <si>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</si>
  <si>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</si>
  <si>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</si>
  <si>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</si>
  <si>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</si>
  <si>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</si>
  <si>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wykona- nia</t>
  </si>
  <si>
    <t>3</t>
  </si>
  <si>
    <t>020</t>
  </si>
  <si>
    <t>LEŚNICTWO</t>
  </si>
  <si>
    <t>02095</t>
  </si>
  <si>
    <t>Pozostała działalność</t>
  </si>
  <si>
    <t>0750</t>
  </si>
  <si>
    <t>Dochody z najmu i dzierżawy skł. majątk. SP j.s.t. lub innych jednostek zaliczanych do sektora finansów publicznych oraz innych umów o podobnym charakterze</t>
  </si>
  <si>
    <t>TRANSPORT I ŁĄCZNOŚĆ</t>
  </si>
  <si>
    <t>Drogi publiczne gminne</t>
  </si>
  <si>
    <t>0690</t>
  </si>
  <si>
    <t>Wpływy z różnych opłat</t>
  </si>
  <si>
    <t>0960</t>
  </si>
  <si>
    <t>Otrzymane spadki, zapisy i darowizny w postaci pieniężnej</t>
  </si>
  <si>
    <t>0590</t>
  </si>
  <si>
    <t>Wpływy z opłat za koncesje i licencje</t>
  </si>
  <si>
    <t xml:space="preserve">GOSPODARKA MIESZKANIOWA </t>
  </si>
  <si>
    <t>Gospodarka gruntami i nieruchomościami</t>
  </si>
  <si>
    <t>0470</t>
  </si>
  <si>
    <t>Wpływy z opłat za zarząd, użytkowanie i użytkowanie wieczyste nieruchomości</t>
  </si>
  <si>
    <t>Dochody z najmu i dzierżawy skł. majątk. SP. j.s.t.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</si>
  <si>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</si>
  <si>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</si>
  <si>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</si>
  <si>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</si>
  <si>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</si>
  <si>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</si>
  <si>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0910</t>
  </si>
  <si>
    <t>Odsetki od nieterminowych wpłat z tytułu podatków i opłat</t>
  </si>
  <si>
    <t>0920</t>
  </si>
  <si>
    <t>Pozostałe odsetki</t>
  </si>
  <si>
    <t>0970</t>
  </si>
  <si>
    <t>Wpływy z różnych dochodów</t>
  </si>
  <si>
    <t>Towarzystwa budownictwa społecznego</t>
  </si>
  <si>
    <t>DZIAŁALNOŚĆ USŁUGOWA</t>
  </si>
  <si>
    <t>Plany zagospodarowania przestrzennego</t>
  </si>
  <si>
    <t>Cmentarze</t>
  </si>
  <si>
    <t>0580</t>
  </si>
  <si>
    <t>Grzywny i inne kary pieniężne od osób prawnych i innych jednostek organizacyjnych</t>
  </si>
  <si>
    <t>Dochody z najmu i dzierżawy składników majątkowych Skarbu Państwa, jednostek samorządu terytorialnego lub innych jednostek zaliczanych do sektora finansów publicznych oraz innych umów o podobnym charakterze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</si>
  <si>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</si>
  <si>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</si>
  <si>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</si>
  <si>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</si>
  <si>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</t>
  </si>
  <si>
    <t>0830</t>
  </si>
  <si>
    <t>Wpływy z usług</t>
  </si>
  <si>
    <t>6291</t>
  </si>
  <si>
    <t>Środki na dofinansowanie własnych inwestycji gmin (związków gmin), powiatów (związków powiatów), samorządów województw, pozyskane z innych źródeł</t>
  </si>
  <si>
    <t>BEZPIECZEŃSTWO PUBLICZNE I OCHRONA PRZECIWPOŻAROWA</t>
  </si>
  <si>
    <t>Straż Miejska</t>
  </si>
  <si>
    <t>0570</t>
  </si>
  <si>
    <t>Grzywny, mandaty i inne kary pieniężne od ludności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</si>
  <si>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</si>
  <si>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</si>
  <si>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</si>
  <si>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</si>
  <si>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</si>
  <si>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</si>
  <si>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</si>
  <si>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</si>
  <si>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 xml:space="preserve">Podatek rolny 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</si>
  <si>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</si>
  <si>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</si>
  <si>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</si>
  <si>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</si>
  <si>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</si>
  <si>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</si>
  <si>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</si>
  <si>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</si>
  <si>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</si>
  <si>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</si>
  <si>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</si>
  <si>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</si>
  <si>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</si>
  <si>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</si>
  <si>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</si>
  <si>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</si>
  <si>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</si>
  <si>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Wpływy z innych opłat stanowiących dochody 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</si>
  <si>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</si>
  <si>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</si>
  <si>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</si>
  <si>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</si>
  <si>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</si>
  <si>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</si>
  <si>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Wpływy z różnych rozliczeń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</si>
  <si>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</si>
  <si>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</si>
  <si>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</si>
  <si>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</si>
  <si>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</si>
  <si>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</si>
  <si>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</si>
  <si>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</si>
  <si>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2920</t>
  </si>
  <si>
    <t>Subwencje ogólne z budżetu państwa</t>
  </si>
  <si>
    <t>Różne rozliczenia finansowe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</si>
  <si>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</si>
  <si>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</si>
  <si>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</si>
  <si>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</si>
  <si>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(związków gmin)</t>
  </si>
  <si>
    <t>Gimnazja</t>
  </si>
  <si>
    <t>6290</t>
  </si>
  <si>
    <t>Zespoły obsługi ekonomiczno-administracyjnej szkół</t>
  </si>
  <si>
    <t>POMOC SPOŁECZNA</t>
  </si>
  <si>
    <t>Świadczenia rodzinne oraz składki na ubezpieczenia emerytalne i rentowe z ubezpieczenia społecznego</t>
  </si>
  <si>
    <t>Zasiłki i pomoc w naturze oraz składki na ubezpieczenia emerytalne i  rentowe</t>
  </si>
  <si>
    <t>Dodatki mieszkaniowe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</si>
  <si>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</si>
  <si>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</si>
  <si>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</si>
  <si>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</si>
  <si>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</si>
  <si>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</si>
  <si>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</si>
  <si>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6296</t>
  </si>
  <si>
    <t xml:space="preserve">Wpływy i wydatki związane z gromadzeniem środków z opłat produktowych </t>
  </si>
  <si>
    <t>0400</t>
  </si>
  <si>
    <t>Wpływy z opłaty produktowej</t>
  </si>
  <si>
    <t>KULTURA I OCHRONA DZIEDZICTWA NARODOWEGO</t>
  </si>
  <si>
    <t>Pozostałe zadania w zakresie kultury</t>
  </si>
  <si>
    <t>2910</t>
  </si>
  <si>
    <t xml:space="preserve">Wpływy ze zwrotów dotacji wykorzystanych niezgodnie z przeznaczeniem lub pobranych w nadmiernej wysokości </t>
  </si>
  <si>
    <t>Kultura fizyczna i sport</t>
  </si>
  <si>
    <t>Obiekty sportowe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</si>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</sst>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  <bgColor indexed="22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justify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justify" wrapText="1"/>
    </xf>
    <xf numFmtId="3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  <xf numFmtId="3" fontId="10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49" fontId="10" fillId="0" borderId="3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justify" wrapText="1"/>
    </xf>
    <xf numFmtId="3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6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justify" wrapText="1"/>
    </xf>
    <xf numFmtId="3" fontId="10" fillId="0" borderId="1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justify" wrapText="1"/>
    </xf>
    <xf numFmtId="0" fontId="6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justify" wrapText="1"/>
    </xf>
    <xf numFmtId="3" fontId="10" fillId="0" borderId="1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justify" wrapText="1"/>
    </xf>
    <xf numFmtId="0" fontId="6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164" fontId="9" fillId="3" borderId="3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justify" wrapText="1"/>
    </xf>
    <xf numFmtId="0" fontId="6" fillId="0" borderId="2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justify" wrapText="1"/>
    </xf>
    <xf numFmtId="0" fontId="9" fillId="0" borderId="3" xfId="0" applyFont="1" applyBorder="1" applyAlignment="1">
      <alignment horizontal="left" vertical="justify" wrapText="1"/>
    </xf>
    <xf numFmtId="164" fontId="9" fillId="0" borderId="3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justify" wrapText="1"/>
    </xf>
    <xf numFmtId="3" fontId="10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justify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justify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justify" wrapText="1"/>
    </xf>
    <xf numFmtId="0" fontId="9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center" vertical="top"/>
    </xf>
    <xf numFmtId="3" fontId="9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justify" wrapText="1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3" fontId="10" fillId="0" borderId="3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top"/>
    </xf>
    <xf numFmtId="164" fontId="10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3" fontId="8" fillId="4" borderId="8" xfId="0" applyNumberFormat="1" applyFont="1" applyFill="1" applyBorder="1" applyAlignment="1">
      <alignment horizontal="right"/>
    </xf>
    <xf numFmtId="164" fontId="8" fillId="4" borderId="8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64">
      <selection activeCell="D70" sqref="D70"/>
    </sheetView>
  </sheetViews>
  <sheetFormatPr defaultColWidth="9.00390625" defaultRowHeight="12.75"/>
  <cols>
    <col min="1" max="1" width="6.625" style="0" customWidth="1"/>
    <col min="2" max="2" width="10.25390625" style="0" customWidth="1"/>
    <col min="3" max="3" width="10.00390625" style="112" customWidth="1"/>
    <col min="4" max="4" width="60.75390625" style="113" customWidth="1"/>
    <col min="5" max="5" width="15.00390625" style="0" customWidth="1"/>
    <col min="6" max="6" width="14.375" style="0" customWidth="1"/>
    <col min="7" max="7" width="13.125" style="0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3" spans="1:8" ht="18">
      <c r="A3" s="2" t="s">
        <v>1</v>
      </c>
      <c r="B3" s="2"/>
      <c r="C3" s="2"/>
      <c r="D3" s="2"/>
      <c r="E3" s="2"/>
      <c r="F3" s="2"/>
      <c r="G3" s="2"/>
      <c r="H3" s="3"/>
    </row>
    <row r="4" spans="1:8" ht="18">
      <c r="A4" s="4"/>
      <c r="B4" s="4"/>
      <c r="C4" s="4"/>
      <c r="D4" s="4"/>
      <c r="E4" s="4"/>
      <c r="F4" s="4"/>
      <c r="G4" s="4"/>
      <c r="H4" s="3"/>
    </row>
    <row r="5" spans="1:7" ht="18" customHeight="1">
      <c r="A5" s="5" t="s">
        <v>2</v>
      </c>
      <c r="B5" s="5"/>
      <c r="C5" s="5"/>
      <c r="D5" s="5"/>
      <c r="E5" s="5"/>
      <c r="F5" s="5"/>
      <c r="G5" s="5"/>
    </row>
    <row r="6" spans="1:7" ht="18">
      <c r="A6" s="6"/>
      <c r="B6" s="6"/>
      <c r="C6" s="6"/>
      <c r="D6" s="6"/>
      <c r="E6" s="6"/>
      <c r="F6" s="6"/>
      <c r="G6" s="7" t="s">
        <v>3</v>
      </c>
    </row>
    <row r="7" spans="1:7" ht="22.5" customHeight="1">
      <c r="A7" s="8" t="s">
        <v>4</v>
      </c>
      <c r="B7" s="8" t="s">
        <v>5</v>
      </c>
      <c r="C7" s="9" t="s">
        <v>6</v>
      </c>
      <c r="D7" s="10" t="s">
        <v>7</v>
      </c>
      <c r="E7" s="11" t="s">
        <v>8</v>
      </c>
      <c r="F7" s="11" t="s">
        <v>9</v>
      </c>
      <c r="G7" s="12" t="s">
        <v>10</v>
      </c>
    </row>
    <row r="8" spans="1:7" ht="19.5" customHeight="1">
      <c r="A8" s="8"/>
      <c r="B8" s="8"/>
      <c r="C8" s="13"/>
      <c r="D8" s="14"/>
      <c r="E8" s="11"/>
      <c r="F8" s="11"/>
      <c r="G8" s="12"/>
    </row>
    <row r="9" spans="1:7" ht="12.75">
      <c r="A9" s="15">
        <v>1</v>
      </c>
      <c r="B9" s="15">
        <v>2</v>
      </c>
      <c r="C9" s="16" t="s">
        <v>11</v>
      </c>
      <c r="D9" s="17">
        <v>4</v>
      </c>
      <c r="E9" s="15">
        <v>5</v>
      </c>
      <c r="F9" s="15">
        <v>6</v>
      </c>
      <c r="G9" s="15">
        <v>7</v>
      </c>
    </row>
    <row r="10" spans="1:7" ht="15.75">
      <c r="A10" s="18" t="s">
        <v>12</v>
      </c>
      <c r="B10" s="19"/>
      <c r="C10" s="19"/>
      <c r="D10" s="20" t="s">
        <v>13</v>
      </c>
      <c r="E10" s="21">
        <f>SUM(E11)</f>
        <v>0</v>
      </c>
      <c r="F10" s="21">
        <f>SUM(F11)</f>
        <v>4</v>
      </c>
      <c r="G10" s="22"/>
    </row>
    <row r="11" spans="1:7" s="29" customFormat="1" ht="15.75" customHeight="1">
      <c r="A11" s="23"/>
      <c r="B11" s="24" t="s">
        <v>14</v>
      </c>
      <c r="C11" s="25"/>
      <c r="D11" s="26" t="s">
        <v>15</v>
      </c>
      <c r="E11" s="27">
        <f>SUM(E12)</f>
        <v>0</v>
      </c>
      <c r="F11" s="27">
        <f>SUM(F12)</f>
        <v>4</v>
      </c>
      <c r="G11" s="28"/>
    </row>
    <row r="12" spans="1:7" s="35" customFormat="1" ht="36">
      <c r="A12" s="23"/>
      <c r="B12" s="30"/>
      <c r="C12" s="31" t="s">
        <v>16</v>
      </c>
      <c r="D12" s="32" t="s">
        <v>17</v>
      </c>
      <c r="E12" s="33">
        <v>0</v>
      </c>
      <c r="F12" s="33">
        <v>4</v>
      </c>
      <c r="G12" s="34"/>
    </row>
    <row r="13" spans="1:7" ht="15.75" customHeight="1">
      <c r="A13" s="18">
        <v>600</v>
      </c>
      <c r="B13" s="19"/>
      <c r="C13" s="19"/>
      <c r="D13" s="20" t="s">
        <v>18</v>
      </c>
      <c r="E13" s="21">
        <f>SUM(E14+E17)</f>
        <v>0</v>
      </c>
      <c r="F13" s="21">
        <f>SUM(F14+F17)</f>
        <v>29250</v>
      </c>
      <c r="G13" s="22"/>
    </row>
    <row r="14" spans="1:7" ht="15.75">
      <c r="A14" s="36"/>
      <c r="B14" s="37">
        <v>60016</v>
      </c>
      <c r="C14" s="38"/>
      <c r="D14" s="39" t="s">
        <v>19</v>
      </c>
      <c r="E14" s="40">
        <f>SUM(E15:E16)</f>
        <v>0</v>
      </c>
      <c r="F14" s="40">
        <f>SUM(F15:F16)</f>
        <v>27764</v>
      </c>
      <c r="G14" s="34"/>
    </row>
    <row r="15" spans="1:7" ht="15.75">
      <c r="A15" s="36"/>
      <c r="B15" s="41"/>
      <c r="C15" s="42" t="s">
        <v>20</v>
      </c>
      <c r="D15" s="43" t="s">
        <v>21</v>
      </c>
      <c r="E15" s="33">
        <v>0</v>
      </c>
      <c r="F15" s="33">
        <v>2764</v>
      </c>
      <c r="G15" s="34"/>
    </row>
    <row r="16" spans="1:7" ht="15.75">
      <c r="A16" s="36"/>
      <c r="B16" s="41"/>
      <c r="C16" s="42" t="s">
        <v>22</v>
      </c>
      <c r="D16" s="43" t="s">
        <v>23</v>
      </c>
      <c r="E16" s="33">
        <v>0</v>
      </c>
      <c r="F16" s="33">
        <v>25000</v>
      </c>
      <c r="G16" s="34"/>
    </row>
    <row r="17" spans="1:7" ht="15.75" customHeight="1">
      <c r="A17" s="44"/>
      <c r="B17" s="45">
        <v>60095</v>
      </c>
      <c r="C17" s="46"/>
      <c r="D17" s="47" t="s">
        <v>15</v>
      </c>
      <c r="E17" s="48">
        <f>SUM(E18:E19)</f>
        <v>0</v>
      </c>
      <c r="F17" s="48">
        <f>SUM(F18:F19)</f>
        <v>1486</v>
      </c>
      <c r="G17" s="34"/>
    </row>
    <row r="18" spans="1:7" ht="12.75" customHeight="1">
      <c r="A18" s="44"/>
      <c r="B18" s="49"/>
      <c r="C18" s="42" t="s">
        <v>24</v>
      </c>
      <c r="D18" s="32" t="s">
        <v>25</v>
      </c>
      <c r="E18" s="33">
        <v>0</v>
      </c>
      <c r="F18" s="33">
        <v>90</v>
      </c>
      <c r="G18" s="34"/>
    </row>
    <row r="19" spans="1:7" ht="12.75" customHeight="1">
      <c r="A19" s="50"/>
      <c r="B19" s="51"/>
      <c r="C19" s="52" t="s">
        <v>20</v>
      </c>
      <c r="D19" s="53" t="s">
        <v>21</v>
      </c>
      <c r="E19" s="33">
        <v>0</v>
      </c>
      <c r="F19" s="33">
        <v>1396</v>
      </c>
      <c r="G19" s="34"/>
    </row>
    <row r="20" spans="1:7" ht="15.75">
      <c r="A20" s="18">
        <v>700</v>
      </c>
      <c r="B20" s="19"/>
      <c r="C20" s="19"/>
      <c r="D20" s="20" t="s">
        <v>26</v>
      </c>
      <c r="E20" s="21">
        <f>SUM(E21+E31+E33)</f>
        <v>6604107</v>
      </c>
      <c r="F20" s="21">
        <f>SUM(F21+F31+F33)</f>
        <v>3232591</v>
      </c>
      <c r="G20" s="22">
        <f aca="true" t="shared" si="0" ref="G20:G49">F20/E20*100</f>
        <v>48.94819238997793</v>
      </c>
    </row>
    <row r="21" spans="1:7" ht="15.75">
      <c r="A21" s="54"/>
      <c r="B21" s="55">
        <v>70005</v>
      </c>
      <c r="C21" s="46"/>
      <c r="D21" s="47" t="s">
        <v>27</v>
      </c>
      <c r="E21" s="48">
        <f>SUM(E22:E30)</f>
        <v>6564107</v>
      </c>
      <c r="F21" s="48">
        <f>SUM(F22:F30)</f>
        <v>3194783</v>
      </c>
      <c r="G21" s="28">
        <f t="shared" si="0"/>
        <v>48.67048937502085</v>
      </c>
    </row>
    <row r="22" spans="1:7" ht="24">
      <c r="A22" s="36"/>
      <c r="B22" s="49"/>
      <c r="C22" s="42" t="s">
        <v>28</v>
      </c>
      <c r="D22" s="32" t="s">
        <v>29</v>
      </c>
      <c r="E22" s="33">
        <v>400000</v>
      </c>
      <c r="F22" s="33">
        <v>226494</v>
      </c>
      <c r="G22" s="34">
        <f t="shared" si="0"/>
        <v>56.62350000000001</v>
      </c>
    </row>
    <row r="23" spans="1:7" ht="14.25" customHeight="1">
      <c r="A23" s="36"/>
      <c r="B23" s="49"/>
      <c r="C23" s="42" t="s">
        <v>20</v>
      </c>
      <c r="D23" s="32" t="s">
        <v>21</v>
      </c>
      <c r="E23" s="33">
        <v>0</v>
      </c>
      <c r="F23" s="33">
        <v>2202</v>
      </c>
      <c r="G23" s="34"/>
    </row>
    <row r="24" spans="1:7" ht="36">
      <c r="A24" s="36"/>
      <c r="B24" s="49"/>
      <c r="C24" s="42" t="s">
        <v>16</v>
      </c>
      <c r="D24" s="32" t="s">
        <v>30</v>
      </c>
      <c r="E24" s="33">
        <v>4000000</v>
      </c>
      <c r="F24" s="33">
        <v>1758748</v>
      </c>
      <c r="G24" s="34">
        <f t="shared" si="0"/>
        <v>43.9687</v>
      </c>
    </row>
    <row r="25" spans="1:7" ht="24">
      <c r="A25" s="36"/>
      <c r="B25" s="49"/>
      <c r="C25" s="42" t="s">
        <v>31</v>
      </c>
      <c r="D25" s="32" t="s">
        <v>32</v>
      </c>
      <c r="E25" s="33">
        <v>150000</v>
      </c>
      <c r="F25" s="33">
        <v>66012</v>
      </c>
      <c r="G25" s="34">
        <f t="shared" si="0"/>
        <v>44.008</v>
      </c>
    </row>
    <row r="26" spans="1:7" ht="24">
      <c r="A26" s="56"/>
      <c r="B26" s="51"/>
      <c r="C26" s="42" t="s">
        <v>33</v>
      </c>
      <c r="D26" s="32" t="s">
        <v>34</v>
      </c>
      <c r="E26" s="33">
        <v>30000</v>
      </c>
      <c r="F26" s="33">
        <v>0</v>
      </c>
      <c r="G26" s="34">
        <f t="shared" si="0"/>
        <v>0</v>
      </c>
    </row>
    <row r="27" spans="1:7" ht="15.75">
      <c r="A27" s="36"/>
      <c r="B27" s="55"/>
      <c r="C27" s="42" t="s">
        <v>35</v>
      </c>
      <c r="D27" s="32" t="s">
        <v>36</v>
      </c>
      <c r="E27" s="33">
        <v>1844107</v>
      </c>
      <c r="F27" s="33">
        <v>1074523</v>
      </c>
      <c r="G27" s="34">
        <f t="shared" si="0"/>
        <v>58.26793130767358</v>
      </c>
    </row>
    <row r="28" spans="1:7" ht="15.75" customHeight="1">
      <c r="A28" s="36"/>
      <c r="B28" s="49"/>
      <c r="C28" s="42" t="s">
        <v>37</v>
      </c>
      <c r="D28" s="32" t="s">
        <v>38</v>
      </c>
      <c r="E28" s="33">
        <v>10000</v>
      </c>
      <c r="F28" s="33">
        <v>845</v>
      </c>
      <c r="G28" s="34">
        <f t="shared" si="0"/>
        <v>8.450000000000001</v>
      </c>
    </row>
    <row r="29" spans="1:7" ht="12.75" customHeight="1">
      <c r="A29" s="44"/>
      <c r="B29" s="49"/>
      <c r="C29" s="42" t="s">
        <v>39</v>
      </c>
      <c r="D29" s="32" t="s">
        <v>40</v>
      </c>
      <c r="E29" s="33">
        <v>100000</v>
      </c>
      <c r="F29" s="33">
        <v>58161</v>
      </c>
      <c r="G29" s="34">
        <f t="shared" si="0"/>
        <v>58.160999999999994</v>
      </c>
    </row>
    <row r="30" spans="1:7" ht="12.75" customHeight="1">
      <c r="A30" s="44"/>
      <c r="B30" s="51"/>
      <c r="C30" s="42" t="s">
        <v>41</v>
      </c>
      <c r="D30" s="32" t="s">
        <v>42</v>
      </c>
      <c r="E30" s="33">
        <v>30000</v>
      </c>
      <c r="F30" s="33">
        <v>7798</v>
      </c>
      <c r="G30" s="34">
        <f t="shared" si="0"/>
        <v>25.993333333333336</v>
      </c>
    </row>
    <row r="31" spans="1:7" ht="14.25">
      <c r="A31" s="44"/>
      <c r="B31" s="55">
        <v>70021</v>
      </c>
      <c r="C31" s="46"/>
      <c r="D31" s="47" t="s">
        <v>43</v>
      </c>
      <c r="E31" s="48">
        <f>SUM(E32)</f>
        <v>40000</v>
      </c>
      <c r="F31" s="48">
        <f>SUM(F32)</f>
        <v>37651</v>
      </c>
      <c r="G31" s="34">
        <f t="shared" si="0"/>
        <v>94.1275</v>
      </c>
    </row>
    <row r="32" spans="1:7" ht="12.75">
      <c r="A32" s="44"/>
      <c r="B32" s="51"/>
      <c r="C32" s="42" t="s">
        <v>41</v>
      </c>
      <c r="D32" s="32" t="s">
        <v>42</v>
      </c>
      <c r="E32" s="33">
        <v>40000</v>
      </c>
      <c r="F32" s="33">
        <v>37651</v>
      </c>
      <c r="G32" s="34">
        <f t="shared" si="0"/>
        <v>94.1275</v>
      </c>
    </row>
    <row r="33" spans="1:7" ht="15.75" customHeight="1">
      <c r="A33" s="57"/>
      <c r="B33" s="37">
        <v>70095</v>
      </c>
      <c r="C33" s="38"/>
      <c r="D33" s="39" t="s">
        <v>15</v>
      </c>
      <c r="E33" s="40">
        <f>SUM(E34)</f>
        <v>0</v>
      </c>
      <c r="F33" s="40">
        <f>SUM(F34)</f>
        <v>157</v>
      </c>
      <c r="G33" s="34"/>
    </row>
    <row r="34" spans="1:7" ht="15.75" customHeight="1">
      <c r="A34" s="58"/>
      <c r="B34" s="59"/>
      <c r="C34" s="60" t="s">
        <v>41</v>
      </c>
      <c r="D34" s="32" t="s">
        <v>42</v>
      </c>
      <c r="E34" s="61">
        <v>0</v>
      </c>
      <c r="F34" s="61">
        <v>157</v>
      </c>
      <c r="G34" s="34"/>
    </row>
    <row r="35" spans="1:7" ht="15.75" customHeight="1">
      <c r="A35" s="18">
        <v>710</v>
      </c>
      <c r="B35" s="19"/>
      <c r="C35" s="19"/>
      <c r="D35" s="20" t="s">
        <v>44</v>
      </c>
      <c r="E35" s="21">
        <f>SUM(E39+E36)</f>
        <v>64882</v>
      </c>
      <c r="F35" s="21">
        <f>SUM(F39+F36)</f>
        <v>50756</v>
      </c>
      <c r="G35" s="22">
        <f t="shared" si="0"/>
        <v>78.22816805893777</v>
      </c>
    </row>
    <row r="36" spans="1:7" ht="15.75" customHeight="1">
      <c r="A36" s="62"/>
      <c r="B36" s="45">
        <v>71004</v>
      </c>
      <c r="C36" s="46"/>
      <c r="D36" s="47" t="s">
        <v>45</v>
      </c>
      <c r="E36" s="48">
        <f>SUM(E37:E38)</f>
        <v>15000</v>
      </c>
      <c r="F36" s="48">
        <f>SUM(F37:F38)</f>
        <v>18436</v>
      </c>
      <c r="G36" s="34">
        <f t="shared" si="0"/>
        <v>122.90666666666668</v>
      </c>
    </row>
    <row r="37" spans="1:7" ht="12.75" customHeight="1">
      <c r="A37" s="63"/>
      <c r="B37" s="64"/>
      <c r="C37" s="42" t="s">
        <v>22</v>
      </c>
      <c r="D37" s="32" t="s">
        <v>23</v>
      </c>
      <c r="E37" s="33">
        <v>15000</v>
      </c>
      <c r="F37" s="33">
        <v>15000</v>
      </c>
      <c r="G37" s="34">
        <f t="shared" si="0"/>
        <v>100</v>
      </c>
    </row>
    <row r="38" spans="1:7" ht="15" customHeight="1">
      <c r="A38" s="63"/>
      <c r="B38" s="65"/>
      <c r="C38" s="42" t="s">
        <v>41</v>
      </c>
      <c r="D38" s="32" t="s">
        <v>42</v>
      </c>
      <c r="E38" s="33">
        <v>0</v>
      </c>
      <c r="F38" s="33">
        <v>3436</v>
      </c>
      <c r="G38" s="34"/>
    </row>
    <row r="39" spans="1:7" ht="15" customHeight="1">
      <c r="A39" s="63"/>
      <c r="B39" s="45">
        <v>71035</v>
      </c>
      <c r="C39" s="46"/>
      <c r="D39" s="47" t="s">
        <v>46</v>
      </c>
      <c r="E39" s="48">
        <f>SUM(E40:E41)</f>
        <v>49882</v>
      </c>
      <c r="F39" s="48">
        <f>SUM(F40:F41)</f>
        <v>32320</v>
      </c>
      <c r="G39" s="34">
        <f t="shared" si="0"/>
        <v>64.79291127059861</v>
      </c>
    </row>
    <row r="40" spans="1:7" ht="24">
      <c r="A40" s="62"/>
      <c r="B40" s="64"/>
      <c r="C40" s="42" t="s">
        <v>47</v>
      </c>
      <c r="D40" s="32" t="s">
        <v>48</v>
      </c>
      <c r="E40" s="33">
        <v>9882</v>
      </c>
      <c r="F40" s="33">
        <v>9882</v>
      </c>
      <c r="G40" s="34">
        <f t="shared" si="0"/>
        <v>100</v>
      </c>
    </row>
    <row r="41" spans="1:7" ht="36">
      <c r="A41" s="66"/>
      <c r="B41" s="65"/>
      <c r="C41" s="42" t="s">
        <v>16</v>
      </c>
      <c r="D41" s="32" t="s">
        <v>49</v>
      </c>
      <c r="E41" s="33">
        <v>40000</v>
      </c>
      <c r="F41" s="33">
        <v>22438</v>
      </c>
      <c r="G41" s="34">
        <f t="shared" si="0"/>
        <v>56.09499999999999</v>
      </c>
    </row>
    <row r="42" spans="1:7" ht="15.75">
      <c r="A42" s="18">
        <v>750</v>
      </c>
      <c r="B42" s="19"/>
      <c r="C42" s="19"/>
      <c r="D42" s="20" t="s">
        <v>50</v>
      </c>
      <c r="E42" s="21">
        <f>SUM(E45+E50+E43)</f>
        <v>1461800</v>
      </c>
      <c r="F42" s="21">
        <f>SUM(F45+F50+F43)</f>
        <v>12807</v>
      </c>
      <c r="G42" s="22">
        <f t="shared" si="0"/>
        <v>0.8761116431796415</v>
      </c>
    </row>
    <row r="43" spans="1:7" ht="14.25">
      <c r="A43" s="67"/>
      <c r="B43" s="64">
        <v>75011</v>
      </c>
      <c r="C43" s="46"/>
      <c r="D43" s="47" t="s">
        <v>51</v>
      </c>
      <c r="E43" s="48">
        <f>SUM(E44)</f>
        <v>9000</v>
      </c>
      <c r="F43" s="48">
        <f>SUM(F44)</f>
        <v>3450</v>
      </c>
      <c r="G43" s="68">
        <f t="shared" si="0"/>
        <v>38.333333333333336</v>
      </c>
    </row>
    <row r="44" spans="1:7" ht="24">
      <c r="A44" s="69"/>
      <c r="B44" s="70"/>
      <c r="C44" s="71" t="s">
        <v>52</v>
      </c>
      <c r="D44" s="32" t="s">
        <v>53</v>
      </c>
      <c r="E44" s="72">
        <v>9000</v>
      </c>
      <c r="F44" s="72">
        <v>3450</v>
      </c>
      <c r="G44" s="68">
        <f t="shared" si="0"/>
        <v>38.333333333333336</v>
      </c>
    </row>
    <row r="45" spans="1:7" ht="14.25">
      <c r="A45" s="69"/>
      <c r="B45" s="64">
        <v>75023</v>
      </c>
      <c r="C45" s="46"/>
      <c r="D45" s="47" t="s">
        <v>54</v>
      </c>
      <c r="E45" s="48">
        <f>SUM(E46:E49)</f>
        <v>1452800</v>
      </c>
      <c r="F45" s="48">
        <f>SUM(F46:F49)</f>
        <v>8078</v>
      </c>
      <c r="G45" s="28">
        <f t="shared" si="0"/>
        <v>0.5560297356828194</v>
      </c>
    </row>
    <row r="46" spans="1:7" ht="12.75" customHeight="1">
      <c r="A46" s="69"/>
      <c r="B46" s="64"/>
      <c r="C46" s="52" t="s">
        <v>20</v>
      </c>
      <c r="D46" s="32" t="s">
        <v>21</v>
      </c>
      <c r="E46" s="33">
        <v>0</v>
      </c>
      <c r="F46" s="33">
        <v>4557</v>
      </c>
      <c r="G46" s="34"/>
    </row>
    <row r="47" spans="1:7" ht="14.25" customHeight="1">
      <c r="A47" s="69"/>
      <c r="B47" s="49"/>
      <c r="C47" s="42" t="s">
        <v>55</v>
      </c>
      <c r="D47" s="43" t="s">
        <v>56</v>
      </c>
      <c r="E47" s="33">
        <v>0</v>
      </c>
      <c r="F47" s="33">
        <v>117</v>
      </c>
      <c r="G47" s="34"/>
    </row>
    <row r="48" spans="1:7" ht="14.25" customHeight="1">
      <c r="A48" s="69"/>
      <c r="B48" s="49"/>
      <c r="C48" s="52" t="s">
        <v>41</v>
      </c>
      <c r="D48" s="53" t="s">
        <v>42</v>
      </c>
      <c r="E48" s="73">
        <v>0</v>
      </c>
      <c r="F48" s="73">
        <v>3404</v>
      </c>
      <c r="G48" s="74"/>
    </row>
    <row r="49" spans="1:7" ht="12.75" customHeight="1">
      <c r="A49" s="69"/>
      <c r="B49" s="65"/>
      <c r="C49" s="42" t="s">
        <v>57</v>
      </c>
      <c r="D49" s="43" t="s">
        <v>58</v>
      </c>
      <c r="E49" s="33">
        <v>1452800</v>
      </c>
      <c r="F49" s="33">
        <v>0</v>
      </c>
      <c r="G49" s="34">
        <f t="shared" si="0"/>
        <v>0</v>
      </c>
    </row>
    <row r="50" spans="1:7" ht="14.25">
      <c r="A50" s="67"/>
      <c r="B50" s="55">
        <v>75095</v>
      </c>
      <c r="C50" s="46"/>
      <c r="D50" s="47" t="s">
        <v>15</v>
      </c>
      <c r="E50" s="48">
        <f>SUM(E51)</f>
        <v>0</v>
      </c>
      <c r="F50" s="48">
        <f>SUM(F51)</f>
        <v>1279</v>
      </c>
      <c r="G50" s="34"/>
    </row>
    <row r="51" spans="1:7" ht="12.75" customHeight="1">
      <c r="A51" s="70"/>
      <c r="B51" s="51"/>
      <c r="C51" s="42" t="s">
        <v>41</v>
      </c>
      <c r="D51" s="32" t="s">
        <v>42</v>
      </c>
      <c r="E51" s="33">
        <v>0</v>
      </c>
      <c r="F51" s="33">
        <v>1279</v>
      </c>
      <c r="G51" s="34"/>
    </row>
    <row r="52" spans="1:7" ht="31.5">
      <c r="A52" s="18">
        <v>754</v>
      </c>
      <c r="B52" s="19"/>
      <c r="C52" s="19"/>
      <c r="D52" s="20" t="s">
        <v>59</v>
      </c>
      <c r="E52" s="21">
        <f>SUM(E53)</f>
        <v>35700</v>
      </c>
      <c r="F52" s="21">
        <f>SUM(F53)</f>
        <v>33028</v>
      </c>
      <c r="G52" s="22">
        <f aca="true" t="shared" si="1" ref="G52:G60">F52/E52*100</f>
        <v>92.51540616246498</v>
      </c>
    </row>
    <row r="53" spans="1:7" ht="14.25">
      <c r="A53" s="75"/>
      <c r="B53" s="75">
        <v>75416</v>
      </c>
      <c r="C53" s="25"/>
      <c r="D53" s="26" t="s">
        <v>60</v>
      </c>
      <c r="E53" s="27">
        <f>SUM(E54:E57)</f>
        <v>35700</v>
      </c>
      <c r="F53" s="27">
        <f>SUM(F54:F57)</f>
        <v>33028</v>
      </c>
      <c r="G53" s="76">
        <f t="shared" si="1"/>
        <v>92.51540616246498</v>
      </c>
    </row>
    <row r="54" spans="1:7" ht="12.75">
      <c r="A54" s="69"/>
      <c r="B54" s="69"/>
      <c r="C54" s="71" t="s">
        <v>61</v>
      </c>
      <c r="D54" s="32" t="s">
        <v>62</v>
      </c>
      <c r="E54" s="33">
        <v>30000</v>
      </c>
      <c r="F54" s="72">
        <v>24492</v>
      </c>
      <c r="G54" s="34">
        <f t="shared" si="1"/>
        <v>81.64</v>
      </c>
    </row>
    <row r="55" spans="1:7" ht="12.75" customHeight="1">
      <c r="A55" s="69"/>
      <c r="B55" s="69"/>
      <c r="C55" s="71" t="s">
        <v>20</v>
      </c>
      <c r="D55" s="32" t="s">
        <v>21</v>
      </c>
      <c r="E55" s="33">
        <v>0</v>
      </c>
      <c r="F55" s="72">
        <v>681</v>
      </c>
      <c r="G55" s="34"/>
    </row>
    <row r="56" spans="1:7" ht="12.75">
      <c r="A56" s="69"/>
      <c r="B56" s="69"/>
      <c r="C56" s="71" t="s">
        <v>35</v>
      </c>
      <c r="D56" s="32" t="s">
        <v>36</v>
      </c>
      <c r="E56" s="33">
        <v>5700</v>
      </c>
      <c r="F56" s="72">
        <v>5700</v>
      </c>
      <c r="G56" s="34">
        <f t="shared" si="1"/>
        <v>100</v>
      </c>
    </row>
    <row r="57" spans="1:7" ht="12.75" customHeight="1">
      <c r="A57" s="77"/>
      <c r="B57" s="77"/>
      <c r="C57" s="31" t="s">
        <v>41</v>
      </c>
      <c r="D57" s="32" t="s">
        <v>42</v>
      </c>
      <c r="E57" s="33">
        <v>0</v>
      </c>
      <c r="F57" s="72">
        <v>2155</v>
      </c>
      <c r="G57" s="34"/>
    </row>
    <row r="58" spans="1:7" ht="38.25">
      <c r="A58" s="18">
        <v>756</v>
      </c>
      <c r="B58" s="19"/>
      <c r="C58" s="19"/>
      <c r="D58" s="78" t="s">
        <v>63</v>
      </c>
      <c r="E58" s="21">
        <f>SUM(E59+E62+E84+E90+E92+E71+E95)</f>
        <v>38977164</v>
      </c>
      <c r="F58" s="21">
        <f>SUM(F59+F62+F84+F90+F92+F71+F95)</f>
        <v>18160925</v>
      </c>
      <c r="G58" s="22">
        <f t="shared" si="1"/>
        <v>46.59375679564578</v>
      </c>
    </row>
    <row r="59" spans="1:7" ht="14.25">
      <c r="A59" s="79"/>
      <c r="B59" s="55">
        <v>75601</v>
      </c>
      <c r="C59" s="46"/>
      <c r="D59" s="80" t="s">
        <v>64</v>
      </c>
      <c r="E59" s="48">
        <f>SUM(E60:E61)</f>
        <v>80000</v>
      </c>
      <c r="F59" s="48">
        <f>SUM(F60:F61)</f>
        <v>51804</v>
      </c>
      <c r="G59" s="28">
        <f t="shared" si="1"/>
        <v>64.755</v>
      </c>
    </row>
    <row r="60" spans="1:7" ht="12.75" customHeight="1">
      <c r="A60" s="44"/>
      <c r="B60" s="49"/>
      <c r="C60" s="52" t="s">
        <v>65</v>
      </c>
      <c r="D60" s="81" t="s">
        <v>66</v>
      </c>
      <c r="E60" s="73">
        <v>80000</v>
      </c>
      <c r="F60" s="73">
        <v>44285</v>
      </c>
      <c r="G60" s="82">
        <f t="shared" si="1"/>
        <v>55.356249999999996</v>
      </c>
    </row>
    <row r="61" spans="1:7" ht="12.75" customHeight="1">
      <c r="A61" s="44"/>
      <c r="B61" s="65"/>
      <c r="C61" s="42" t="s">
        <v>37</v>
      </c>
      <c r="D61" s="32" t="s">
        <v>38</v>
      </c>
      <c r="E61" s="33">
        <v>0</v>
      </c>
      <c r="F61" s="33">
        <v>7519</v>
      </c>
      <c r="G61" s="82"/>
    </row>
    <row r="62" spans="1:7" ht="36">
      <c r="A62" s="44"/>
      <c r="B62" s="64">
        <v>75615</v>
      </c>
      <c r="C62" s="83"/>
      <c r="D62" s="84" t="s">
        <v>67</v>
      </c>
      <c r="E62" s="85">
        <f>SUM(E63:E70)</f>
        <v>21920000</v>
      </c>
      <c r="F62" s="85">
        <f>SUM(F63:F70)</f>
        <v>10453818</v>
      </c>
      <c r="G62" s="82">
        <f aca="true" t="shared" si="2" ref="G62:G94">F62/E62*100</f>
        <v>47.690775547445256</v>
      </c>
    </row>
    <row r="63" spans="1:7" ht="15.75" customHeight="1">
      <c r="A63" s="36"/>
      <c r="B63" s="64"/>
      <c r="C63" s="42" t="s">
        <v>68</v>
      </c>
      <c r="D63" s="32" t="s">
        <v>69</v>
      </c>
      <c r="E63" s="33">
        <v>20900000</v>
      </c>
      <c r="F63" s="33">
        <v>10078090</v>
      </c>
      <c r="G63" s="86">
        <f t="shared" si="2"/>
        <v>48.22052631578948</v>
      </c>
    </row>
    <row r="64" spans="1:7" ht="12.75" customHeight="1">
      <c r="A64" s="36"/>
      <c r="B64" s="64"/>
      <c r="C64" s="42" t="s">
        <v>70</v>
      </c>
      <c r="D64" s="32" t="s">
        <v>71</v>
      </c>
      <c r="E64" s="33">
        <v>420000</v>
      </c>
      <c r="F64" s="33">
        <v>182821</v>
      </c>
      <c r="G64" s="86">
        <f t="shared" si="2"/>
        <v>43.52880952380953</v>
      </c>
    </row>
    <row r="65" spans="1:7" ht="15.75">
      <c r="A65" s="36"/>
      <c r="B65" s="64"/>
      <c r="C65" s="42" t="s">
        <v>72</v>
      </c>
      <c r="D65" s="32" t="s">
        <v>73</v>
      </c>
      <c r="E65" s="33">
        <v>90000</v>
      </c>
      <c r="F65" s="33">
        <v>49628</v>
      </c>
      <c r="G65" s="86">
        <f t="shared" si="2"/>
        <v>55.14222222222222</v>
      </c>
    </row>
    <row r="66" spans="1:7" ht="12.75" customHeight="1">
      <c r="A66" s="36"/>
      <c r="B66" s="64"/>
      <c r="C66" s="42" t="s">
        <v>74</v>
      </c>
      <c r="D66" s="32" t="s">
        <v>75</v>
      </c>
      <c r="E66" s="33">
        <v>70000</v>
      </c>
      <c r="F66" s="33">
        <v>30046</v>
      </c>
      <c r="G66" s="86">
        <f t="shared" si="2"/>
        <v>42.92285714285714</v>
      </c>
    </row>
    <row r="67" spans="1:7" ht="12.75" customHeight="1">
      <c r="A67" s="36"/>
      <c r="B67" s="64"/>
      <c r="C67" s="42" t="s">
        <v>76</v>
      </c>
      <c r="D67" s="32" t="s">
        <v>77</v>
      </c>
      <c r="E67" s="33">
        <v>0</v>
      </c>
      <c r="F67" s="33">
        <v>180</v>
      </c>
      <c r="G67" s="86"/>
    </row>
    <row r="68" spans="1:7" ht="12.75" customHeight="1">
      <c r="A68" s="36"/>
      <c r="B68" s="49"/>
      <c r="C68" s="42" t="s">
        <v>78</v>
      </c>
      <c r="D68" s="32" t="s">
        <v>79</v>
      </c>
      <c r="E68" s="33">
        <v>40000</v>
      </c>
      <c r="F68" s="33">
        <v>88661</v>
      </c>
      <c r="G68" s="86">
        <f t="shared" si="2"/>
        <v>221.65249999999997</v>
      </c>
    </row>
    <row r="69" spans="1:7" ht="12.75" customHeight="1">
      <c r="A69" s="36"/>
      <c r="B69" s="49"/>
      <c r="C69" s="42" t="s">
        <v>20</v>
      </c>
      <c r="D69" s="32" t="s">
        <v>21</v>
      </c>
      <c r="E69" s="33">
        <v>0</v>
      </c>
      <c r="F69" s="33">
        <v>88</v>
      </c>
      <c r="G69" s="86"/>
    </row>
    <row r="70" spans="1:7" ht="12.75" customHeight="1">
      <c r="A70" s="36"/>
      <c r="B70" s="51"/>
      <c r="C70" s="52" t="s">
        <v>37</v>
      </c>
      <c r="D70" s="81" t="s">
        <v>38</v>
      </c>
      <c r="E70" s="33">
        <v>400000</v>
      </c>
      <c r="F70" s="33">
        <v>24304</v>
      </c>
      <c r="G70" s="86">
        <f t="shared" si="2"/>
        <v>6.0760000000000005</v>
      </c>
    </row>
    <row r="71" spans="1:7" ht="42.75">
      <c r="A71" s="36"/>
      <c r="B71" s="57">
        <v>75616</v>
      </c>
      <c r="C71" s="87"/>
      <c r="D71" s="88" t="s">
        <v>80</v>
      </c>
      <c r="E71" s="40">
        <f>SUM(E72:E83)</f>
        <v>2615900</v>
      </c>
      <c r="F71" s="40">
        <f>SUM(F72:F83)</f>
        <v>1535542</v>
      </c>
      <c r="G71" s="86">
        <f t="shared" si="2"/>
        <v>58.7003325815207</v>
      </c>
    </row>
    <row r="72" spans="1:7" ht="12.75" customHeight="1">
      <c r="A72" s="36"/>
      <c r="B72" s="58"/>
      <c r="C72" s="89" t="s">
        <v>68</v>
      </c>
      <c r="D72" s="90" t="s">
        <v>69</v>
      </c>
      <c r="E72" s="61">
        <v>1300000</v>
      </c>
      <c r="F72" s="61">
        <v>737696</v>
      </c>
      <c r="G72" s="86">
        <f t="shared" si="2"/>
        <v>56.74584615384616</v>
      </c>
    </row>
    <row r="73" spans="1:7" ht="12.75" customHeight="1">
      <c r="A73" s="36"/>
      <c r="B73" s="58"/>
      <c r="C73" s="89" t="s">
        <v>70</v>
      </c>
      <c r="D73" s="90" t="s">
        <v>71</v>
      </c>
      <c r="E73" s="61">
        <v>500000</v>
      </c>
      <c r="F73" s="61">
        <v>256124</v>
      </c>
      <c r="G73" s="86">
        <f t="shared" si="2"/>
        <v>51.2248</v>
      </c>
    </row>
    <row r="74" spans="1:7" ht="12.75" customHeight="1">
      <c r="A74" s="36"/>
      <c r="B74" s="58"/>
      <c r="C74" s="89" t="s">
        <v>72</v>
      </c>
      <c r="D74" s="90" t="s">
        <v>73</v>
      </c>
      <c r="E74" s="61">
        <v>2600</v>
      </c>
      <c r="F74" s="61">
        <v>1302</v>
      </c>
      <c r="G74" s="86">
        <f t="shared" si="2"/>
        <v>50.07692307692307</v>
      </c>
    </row>
    <row r="75" spans="1:7" ht="12.75" customHeight="1">
      <c r="A75" s="36"/>
      <c r="B75" s="58"/>
      <c r="C75" s="89" t="s">
        <v>74</v>
      </c>
      <c r="D75" s="90" t="s">
        <v>75</v>
      </c>
      <c r="E75" s="61">
        <v>250000</v>
      </c>
      <c r="F75" s="61">
        <v>113195</v>
      </c>
      <c r="G75" s="86">
        <f t="shared" si="2"/>
        <v>45.278</v>
      </c>
    </row>
    <row r="76" spans="1:7" ht="12.75" customHeight="1">
      <c r="A76" s="56"/>
      <c r="B76" s="91"/>
      <c r="C76" s="89" t="s">
        <v>81</v>
      </c>
      <c r="D76" s="90" t="s">
        <v>82</v>
      </c>
      <c r="E76" s="61">
        <v>80000</v>
      </c>
      <c r="F76" s="61">
        <v>31511</v>
      </c>
      <c r="G76" s="86">
        <f t="shared" si="2"/>
        <v>39.38875</v>
      </c>
    </row>
    <row r="77" spans="1:7" ht="12.75" customHeight="1">
      <c r="A77" s="36"/>
      <c r="B77" s="58"/>
      <c r="C77" s="89" t="s">
        <v>83</v>
      </c>
      <c r="D77" s="90" t="s">
        <v>84</v>
      </c>
      <c r="E77" s="61">
        <v>21000</v>
      </c>
      <c r="F77" s="61">
        <v>14136</v>
      </c>
      <c r="G77" s="86">
        <f t="shared" si="2"/>
        <v>67.31428571428572</v>
      </c>
    </row>
    <row r="78" spans="1:7" ht="15.75">
      <c r="A78" s="36"/>
      <c r="B78" s="58"/>
      <c r="C78" s="89" t="s">
        <v>85</v>
      </c>
      <c r="D78" s="90" t="s">
        <v>86</v>
      </c>
      <c r="E78" s="61">
        <v>40000</v>
      </c>
      <c r="F78" s="61">
        <v>17874</v>
      </c>
      <c r="G78" s="86">
        <f t="shared" si="2"/>
        <v>44.685</v>
      </c>
    </row>
    <row r="79" spans="1:7" ht="15.75" customHeight="1">
      <c r="A79" s="36"/>
      <c r="B79" s="58"/>
      <c r="C79" s="89" t="s">
        <v>76</v>
      </c>
      <c r="D79" s="90" t="s">
        <v>77</v>
      </c>
      <c r="E79" s="61">
        <v>2000</v>
      </c>
      <c r="F79" s="61">
        <v>1290</v>
      </c>
      <c r="G79" s="86">
        <f t="shared" si="2"/>
        <v>64.5</v>
      </c>
    </row>
    <row r="80" spans="1:7" ht="15.75" customHeight="1">
      <c r="A80" s="36"/>
      <c r="B80" s="58"/>
      <c r="C80" s="89" t="s">
        <v>78</v>
      </c>
      <c r="D80" s="90" t="s">
        <v>79</v>
      </c>
      <c r="E80" s="61">
        <v>400000</v>
      </c>
      <c r="F80" s="61">
        <v>339087</v>
      </c>
      <c r="G80" s="86">
        <f t="shared" si="2"/>
        <v>84.77175</v>
      </c>
    </row>
    <row r="81" spans="1:7" s="35" customFormat="1" ht="12">
      <c r="A81" s="92"/>
      <c r="B81" s="92"/>
      <c r="C81" s="89" t="s">
        <v>87</v>
      </c>
      <c r="D81" s="90" t="s">
        <v>88</v>
      </c>
      <c r="E81" s="61">
        <v>300</v>
      </c>
      <c r="F81" s="61">
        <v>29</v>
      </c>
      <c r="G81" s="93">
        <f t="shared" si="2"/>
        <v>9.666666666666666</v>
      </c>
    </row>
    <row r="82" spans="1:7" ht="12.75" customHeight="1">
      <c r="A82" s="92"/>
      <c r="B82" s="92"/>
      <c r="C82" s="89" t="s">
        <v>20</v>
      </c>
      <c r="D82" s="90" t="s">
        <v>21</v>
      </c>
      <c r="E82" s="61">
        <v>0</v>
      </c>
      <c r="F82" s="61">
        <v>6454</v>
      </c>
      <c r="G82" s="86"/>
    </row>
    <row r="83" spans="1:7" ht="14.25" customHeight="1">
      <c r="A83" s="92"/>
      <c r="B83" s="58"/>
      <c r="C83" s="89" t="s">
        <v>37</v>
      </c>
      <c r="D83" s="90" t="s">
        <v>38</v>
      </c>
      <c r="E83" s="61">
        <v>20000</v>
      </c>
      <c r="F83" s="61">
        <v>16844</v>
      </c>
      <c r="G83" s="86">
        <f t="shared" si="2"/>
        <v>84.22</v>
      </c>
    </row>
    <row r="84" spans="1:7" ht="25.5">
      <c r="A84" s="92"/>
      <c r="B84" s="45">
        <v>75618</v>
      </c>
      <c r="C84" s="46"/>
      <c r="D84" s="80" t="s">
        <v>89</v>
      </c>
      <c r="E84" s="48">
        <f>SUM(E85:E89)</f>
        <v>1727000</v>
      </c>
      <c r="F84" s="48">
        <f>SUM(F85:F89)</f>
        <v>803711</v>
      </c>
      <c r="G84" s="86">
        <f t="shared" si="2"/>
        <v>46.537984944991315</v>
      </c>
    </row>
    <row r="85" spans="1:7" ht="12.75" customHeight="1">
      <c r="A85" s="92"/>
      <c r="B85" s="64"/>
      <c r="C85" s="42" t="s">
        <v>90</v>
      </c>
      <c r="D85" s="32" t="s">
        <v>91</v>
      </c>
      <c r="E85" s="33">
        <v>1200000</v>
      </c>
      <c r="F85" s="33">
        <v>455452</v>
      </c>
      <c r="G85" s="86">
        <f t="shared" si="2"/>
        <v>37.95433333333334</v>
      </c>
    </row>
    <row r="86" spans="1:7" ht="15.75" customHeight="1">
      <c r="A86" s="92"/>
      <c r="B86" s="49"/>
      <c r="C86" s="42" t="s">
        <v>92</v>
      </c>
      <c r="D86" s="32" t="s">
        <v>93</v>
      </c>
      <c r="E86" s="33">
        <v>380000</v>
      </c>
      <c r="F86" s="33">
        <v>288973</v>
      </c>
      <c r="G86" s="86">
        <f t="shared" si="2"/>
        <v>76.04552631578947</v>
      </c>
    </row>
    <row r="87" spans="1:7" ht="24">
      <c r="A87" s="92"/>
      <c r="B87" s="49"/>
      <c r="C87" s="52" t="s">
        <v>94</v>
      </c>
      <c r="D87" s="32" t="s">
        <v>95</v>
      </c>
      <c r="E87" s="33">
        <v>147000</v>
      </c>
      <c r="F87" s="33">
        <v>58997</v>
      </c>
      <c r="G87" s="86">
        <f t="shared" si="2"/>
        <v>40.13401360544218</v>
      </c>
    </row>
    <row r="88" spans="1:7" ht="12.75" customHeight="1">
      <c r="A88" s="44"/>
      <c r="B88" s="64"/>
      <c r="C88" s="42" t="s">
        <v>20</v>
      </c>
      <c r="D88" s="32" t="s">
        <v>21</v>
      </c>
      <c r="E88" s="33">
        <v>0</v>
      </c>
      <c r="F88" s="33">
        <v>53</v>
      </c>
      <c r="G88" s="86"/>
    </row>
    <row r="89" spans="1:7" s="29" customFormat="1" ht="14.25">
      <c r="A89" s="44"/>
      <c r="B89" s="65"/>
      <c r="C89" s="42" t="s">
        <v>37</v>
      </c>
      <c r="D89" s="32" t="s">
        <v>38</v>
      </c>
      <c r="E89" s="33">
        <v>0</v>
      </c>
      <c r="F89" s="33">
        <v>236</v>
      </c>
      <c r="G89" s="86"/>
    </row>
    <row r="90" spans="1:7" s="35" customFormat="1" ht="12.75" customHeight="1">
      <c r="A90" s="44"/>
      <c r="B90" s="49">
        <v>75619</v>
      </c>
      <c r="C90" s="83"/>
      <c r="D90" s="94" t="s">
        <v>96</v>
      </c>
      <c r="E90" s="85">
        <f>SUM(E91:E91)</f>
        <v>0</v>
      </c>
      <c r="F90" s="85">
        <f>SUM(F91:F91)</f>
        <v>2085</v>
      </c>
      <c r="G90" s="82"/>
    </row>
    <row r="91" spans="1:7" ht="12.75">
      <c r="A91" s="44"/>
      <c r="B91" s="49"/>
      <c r="C91" s="52" t="s">
        <v>20</v>
      </c>
      <c r="D91" s="32" t="s">
        <v>21</v>
      </c>
      <c r="E91" s="33">
        <v>0</v>
      </c>
      <c r="F91" s="33">
        <v>2085</v>
      </c>
      <c r="G91" s="86"/>
    </row>
    <row r="92" spans="1:7" ht="14.25">
      <c r="A92" s="44"/>
      <c r="B92" s="55">
        <v>75621</v>
      </c>
      <c r="C92" s="46"/>
      <c r="D92" s="80" t="s">
        <v>97</v>
      </c>
      <c r="E92" s="48">
        <f>SUM(E93:E94)</f>
        <v>12634264</v>
      </c>
      <c r="F92" s="48">
        <f>SUM(F93:F94)</f>
        <v>5312092</v>
      </c>
      <c r="G92" s="86">
        <f t="shared" si="2"/>
        <v>42.045124274749995</v>
      </c>
    </row>
    <row r="93" spans="1:7" ht="12.75" customHeight="1">
      <c r="A93" s="44"/>
      <c r="B93" s="49"/>
      <c r="C93" s="42" t="s">
        <v>98</v>
      </c>
      <c r="D93" s="32" t="s">
        <v>99</v>
      </c>
      <c r="E93" s="33">
        <v>12134264</v>
      </c>
      <c r="F93" s="33">
        <v>5133669</v>
      </c>
      <c r="G93" s="86">
        <f t="shared" si="2"/>
        <v>42.307213688444556</v>
      </c>
    </row>
    <row r="94" spans="1:7" ht="12.75" customHeight="1">
      <c r="A94" s="44"/>
      <c r="B94" s="51"/>
      <c r="C94" s="42" t="s">
        <v>100</v>
      </c>
      <c r="D94" s="32" t="s">
        <v>101</v>
      </c>
      <c r="E94" s="33">
        <v>500000</v>
      </c>
      <c r="F94" s="33">
        <v>178423</v>
      </c>
      <c r="G94" s="86">
        <f t="shared" si="2"/>
        <v>35.6846</v>
      </c>
    </row>
    <row r="95" spans="1:7" ht="28.5">
      <c r="A95" s="44"/>
      <c r="B95" s="37">
        <v>75647</v>
      </c>
      <c r="C95" s="38"/>
      <c r="D95" s="39" t="s">
        <v>102</v>
      </c>
      <c r="E95" s="40">
        <f>SUM(E96)</f>
        <v>0</v>
      </c>
      <c r="F95" s="40">
        <f>SUM(F96)</f>
        <v>1873</v>
      </c>
      <c r="G95" s="86"/>
    </row>
    <row r="96" spans="1:7" s="29" customFormat="1" ht="14.25">
      <c r="A96" s="50"/>
      <c r="B96" s="59"/>
      <c r="C96" s="60" t="s">
        <v>41</v>
      </c>
      <c r="D96" s="95" t="s">
        <v>42</v>
      </c>
      <c r="E96" s="61">
        <v>0</v>
      </c>
      <c r="F96" s="61">
        <v>1873</v>
      </c>
      <c r="G96" s="86"/>
    </row>
    <row r="97" spans="1:7" ht="15.75">
      <c r="A97" s="18">
        <v>758</v>
      </c>
      <c r="B97" s="19"/>
      <c r="C97" s="19"/>
      <c r="D97" s="20" t="s">
        <v>103</v>
      </c>
      <c r="E97" s="21">
        <f>SUM(E98+E100+E103)</f>
        <v>11813203</v>
      </c>
      <c r="F97" s="21">
        <f>SUM(F98+F100+F103)</f>
        <v>7326096</v>
      </c>
      <c r="G97" s="22">
        <f aca="true" t="shared" si="3" ref="G97:G104">F97/E97*100</f>
        <v>62.01616953505328</v>
      </c>
    </row>
    <row r="98" spans="1:7" ht="28.5">
      <c r="A98" s="54"/>
      <c r="B98" s="96">
        <v>75801</v>
      </c>
      <c r="C98" s="46"/>
      <c r="D98" s="47" t="s">
        <v>104</v>
      </c>
      <c r="E98" s="48">
        <f>SUM(E99)</f>
        <v>10943547</v>
      </c>
      <c r="F98" s="48">
        <f>SUM(F99)</f>
        <v>6734488</v>
      </c>
      <c r="G98" s="28">
        <f t="shared" si="3"/>
        <v>61.53843904540274</v>
      </c>
    </row>
    <row r="99" spans="1:7" ht="14.25" customHeight="1">
      <c r="A99" s="36"/>
      <c r="B99" s="96"/>
      <c r="C99" s="42" t="s">
        <v>105</v>
      </c>
      <c r="D99" s="32" t="s">
        <v>106</v>
      </c>
      <c r="E99" s="33">
        <v>10943547</v>
      </c>
      <c r="F99" s="33">
        <v>6734488</v>
      </c>
      <c r="G99" s="34">
        <f t="shared" si="3"/>
        <v>61.53843904540274</v>
      </c>
    </row>
    <row r="100" spans="1:7" ht="14.25" customHeight="1">
      <c r="A100" s="36"/>
      <c r="B100" s="55">
        <v>75814</v>
      </c>
      <c r="C100" s="46"/>
      <c r="D100" s="47" t="s">
        <v>107</v>
      </c>
      <c r="E100" s="48">
        <f>SUM(E101:E102)</f>
        <v>528726</v>
      </c>
      <c r="F100" s="48">
        <f>SUM(F101:F102)</f>
        <v>421142</v>
      </c>
      <c r="G100" s="28">
        <f t="shared" si="3"/>
        <v>79.6522206208887</v>
      </c>
    </row>
    <row r="101" spans="1:7" ht="12.75" customHeight="1">
      <c r="A101" s="36"/>
      <c r="B101" s="49"/>
      <c r="C101" s="42" t="s">
        <v>39</v>
      </c>
      <c r="D101" s="32" t="s">
        <v>40</v>
      </c>
      <c r="E101" s="33">
        <v>200000</v>
      </c>
      <c r="F101" s="33">
        <v>92416</v>
      </c>
      <c r="G101" s="34">
        <f t="shared" si="3"/>
        <v>46.208</v>
      </c>
    </row>
    <row r="102" spans="1:7" ht="15.75" customHeight="1">
      <c r="A102" s="56"/>
      <c r="B102" s="51"/>
      <c r="C102" s="52" t="s">
        <v>41</v>
      </c>
      <c r="D102" s="32" t="s">
        <v>42</v>
      </c>
      <c r="E102" s="33">
        <v>328726</v>
      </c>
      <c r="F102" s="33">
        <v>328726</v>
      </c>
      <c r="G102" s="34"/>
    </row>
    <row r="103" spans="1:7" ht="14.25" customHeight="1">
      <c r="A103" s="36"/>
      <c r="B103" s="45">
        <v>75831</v>
      </c>
      <c r="C103" s="46"/>
      <c r="D103" s="47" t="s">
        <v>108</v>
      </c>
      <c r="E103" s="48">
        <f>SUM(E104)</f>
        <v>340930</v>
      </c>
      <c r="F103" s="48">
        <f>SUM(F104)</f>
        <v>170466</v>
      </c>
      <c r="G103" s="34">
        <f t="shared" si="3"/>
        <v>50.00029331534333</v>
      </c>
    </row>
    <row r="104" spans="1:7" ht="14.25" customHeight="1">
      <c r="A104" s="56"/>
      <c r="B104" s="65"/>
      <c r="C104" s="42" t="s">
        <v>105</v>
      </c>
      <c r="D104" s="32" t="s">
        <v>106</v>
      </c>
      <c r="E104" s="33">
        <v>340930</v>
      </c>
      <c r="F104" s="33">
        <v>170466</v>
      </c>
      <c r="G104" s="34">
        <f t="shared" si="3"/>
        <v>50.00029331534333</v>
      </c>
    </row>
    <row r="105" spans="1:7" ht="15.75">
      <c r="A105" s="18">
        <v>801</v>
      </c>
      <c r="B105" s="19"/>
      <c r="C105" s="19"/>
      <c r="D105" s="20" t="s">
        <v>109</v>
      </c>
      <c r="E105" s="21">
        <f>SUM(E106+E115+E112)</f>
        <v>415000</v>
      </c>
      <c r="F105" s="21">
        <f>SUM(F106+F115+F112)</f>
        <v>189331</v>
      </c>
      <c r="G105" s="22">
        <f>F105/E105*100</f>
        <v>45.62192771084337</v>
      </c>
    </row>
    <row r="106" spans="1:7" ht="14.25">
      <c r="A106" s="45"/>
      <c r="B106" s="45">
        <v>80101</v>
      </c>
      <c r="C106" s="46"/>
      <c r="D106" s="47" t="s">
        <v>110</v>
      </c>
      <c r="E106" s="48">
        <f>SUM(E107:E111)</f>
        <v>35000</v>
      </c>
      <c r="F106" s="48">
        <f>SUM(F107:F111)</f>
        <v>37149</v>
      </c>
      <c r="G106" s="28">
        <f>F106/E106*100</f>
        <v>106.13999999999999</v>
      </c>
    </row>
    <row r="107" spans="1:7" ht="14.25">
      <c r="A107" s="64"/>
      <c r="B107" s="64"/>
      <c r="C107" s="42" t="s">
        <v>61</v>
      </c>
      <c r="D107" s="32" t="s">
        <v>62</v>
      </c>
      <c r="E107" s="33">
        <v>0</v>
      </c>
      <c r="F107" s="33">
        <v>1698</v>
      </c>
      <c r="G107" s="34"/>
    </row>
    <row r="108" spans="1:7" ht="14.25">
      <c r="A108" s="64"/>
      <c r="B108" s="64"/>
      <c r="C108" s="52" t="s">
        <v>20</v>
      </c>
      <c r="D108" s="81" t="s">
        <v>21</v>
      </c>
      <c r="E108" s="33">
        <v>0</v>
      </c>
      <c r="F108" s="33">
        <v>8</v>
      </c>
      <c r="G108" s="34"/>
    </row>
    <row r="109" spans="1:7" ht="36">
      <c r="A109" s="64"/>
      <c r="B109" s="64"/>
      <c r="C109" s="52" t="s">
        <v>16</v>
      </c>
      <c r="D109" s="81" t="s">
        <v>49</v>
      </c>
      <c r="E109" s="33">
        <v>25000</v>
      </c>
      <c r="F109" s="33">
        <v>23456</v>
      </c>
      <c r="G109" s="34"/>
    </row>
    <row r="110" spans="1:7" ht="14.25">
      <c r="A110" s="49"/>
      <c r="B110" s="64"/>
      <c r="C110" s="52" t="s">
        <v>55</v>
      </c>
      <c r="D110" s="81" t="s">
        <v>56</v>
      </c>
      <c r="E110" s="33">
        <v>5000</v>
      </c>
      <c r="F110" s="33">
        <v>6987</v>
      </c>
      <c r="G110" s="34"/>
    </row>
    <row r="111" spans="1:7" ht="24">
      <c r="A111" s="49"/>
      <c r="B111" s="65"/>
      <c r="C111" s="52" t="s">
        <v>111</v>
      </c>
      <c r="D111" s="81" t="s">
        <v>112</v>
      </c>
      <c r="E111" s="33">
        <v>5000</v>
      </c>
      <c r="F111" s="33">
        <v>5000</v>
      </c>
      <c r="G111" s="34">
        <f>F111/E111*100</f>
        <v>100</v>
      </c>
    </row>
    <row r="112" spans="1:7" ht="14.25">
      <c r="A112" s="49"/>
      <c r="B112" s="37">
        <v>80110</v>
      </c>
      <c r="C112" s="38"/>
      <c r="D112" s="39" t="s">
        <v>113</v>
      </c>
      <c r="E112" s="40">
        <f>SUM(E113:E114)</f>
        <v>365000</v>
      </c>
      <c r="F112" s="40">
        <f>SUM(F113:F114)</f>
        <v>147863</v>
      </c>
      <c r="G112" s="34">
        <f>F112/E112*100</f>
        <v>40.51041095890411</v>
      </c>
    </row>
    <row r="113" spans="1:7" ht="36">
      <c r="A113" s="49"/>
      <c r="B113" s="41"/>
      <c r="C113" s="89" t="s">
        <v>16</v>
      </c>
      <c r="D113" s="81" t="s">
        <v>49</v>
      </c>
      <c r="E113" s="97">
        <v>15000</v>
      </c>
      <c r="F113" s="97">
        <v>22463</v>
      </c>
      <c r="G113" s="74"/>
    </row>
    <row r="114" spans="1:7" ht="36">
      <c r="A114" s="49"/>
      <c r="B114" s="59"/>
      <c r="C114" s="60" t="s">
        <v>114</v>
      </c>
      <c r="D114" s="95" t="s">
        <v>58</v>
      </c>
      <c r="E114" s="61">
        <v>350000</v>
      </c>
      <c r="F114" s="61">
        <v>125400</v>
      </c>
      <c r="G114" s="34">
        <f>F114/E114*100</f>
        <v>35.82857142857143</v>
      </c>
    </row>
    <row r="115" spans="1:7" ht="14.25">
      <c r="A115" s="49"/>
      <c r="B115" s="55">
        <v>80114</v>
      </c>
      <c r="C115" s="46"/>
      <c r="D115" s="47" t="s">
        <v>115</v>
      </c>
      <c r="E115" s="48">
        <f>SUM(E116:E117)</f>
        <v>15000</v>
      </c>
      <c r="F115" s="48">
        <f>SUM(F116:F117)</f>
        <v>4319</v>
      </c>
      <c r="G115" s="34"/>
    </row>
    <row r="116" spans="1:7" ht="36">
      <c r="A116" s="49"/>
      <c r="B116" s="49"/>
      <c r="C116" s="60" t="s">
        <v>16</v>
      </c>
      <c r="D116" s="81" t="s">
        <v>49</v>
      </c>
      <c r="E116" s="61">
        <v>15000</v>
      </c>
      <c r="F116" s="61">
        <v>4310</v>
      </c>
      <c r="G116" s="34"/>
    </row>
    <row r="117" spans="1:7" ht="12.75" customHeight="1">
      <c r="A117" s="51"/>
      <c r="B117" s="51"/>
      <c r="C117" s="42" t="s">
        <v>39</v>
      </c>
      <c r="D117" s="32" t="s">
        <v>40</v>
      </c>
      <c r="E117" s="33">
        <v>0</v>
      </c>
      <c r="F117" s="33">
        <v>9</v>
      </c>
      <c r="G117" s="34"/>
    </row>
    <row r="118" spans="1:7" ht="15.75">
      <c r="A118" s="18">
        <v>852</v>
      </c>
      <c r="B118" s="19"/>
      <c r="C118" s="19"/>
      <c r="D118" s="20" t="s">
        <v>116</v>
      </c>
      <c r="E118" s="21">
        <f>SUM(E119+E121+E124+E126+E129+E132)</f>
        <v>1233295</v>
      </c>
      <c r="F118" s="21">
        <f>SUM(F119+F121+F124+F126+F129+F132)</f>
        <v>721017</v>
      </c>
      <c r="G118" s="22">
        <f aca="true" t="shared" si="4" ref="G118:G148">F118/E118*100</f>
        <v>58.462654920355625</v>
      </c>
    </row>
    <row r="119" spans="1:7" ht="28.5">
      <c r="A119" s="54"/>
      <c r="B119" s="55">
        <v>85212</v>
      </c>
      <c r="C119" s="46"/>
      <c r="D119" s="47" t="s">
        <v>117</v>
      </c>
      <c r="E119" s="48">
        <f>SUM(E120:E120)</f>
        <v>0</v>
      </c>
      <c r="F119" s="48">
        <f>SUM(F120:F120)</f>
        <v>800</v>
      </c>
      <c r="G119" s="28"/>
    </row>
    <row r="120" spans="1:7" ht="12.75">
      <c r="A120" s="92"/>
      <c r="B120" s="49"/>
      <c r="C120" s="89" t="s">
        <v>41</v>
      </c>
      <c r="D120" s="90" t="s">
        <v>42</v>
      </c>
      <c r="E120" s="61">
        <v>0</v>
      </c>
      <c r="F120" s="61">
        <v>800</v>
      </c>
      <c r="G120" s="98"/>
    </row>
    <row r="121" spans="1:7" ht="28.5">
      <c r="A121" s="92"/>
      <c r="B121" s="45">
        <v>85214</v>
      </c>
      <c r="C121" s="83"/>
      <c r="D121" s="99" t="s">
        <v>118</v>
      </c>
      <c r="E121" s="48">
        <f>SUM(E122:E123)</f>
        <v>366980</v>
      </c>
      <c r="F121" s="48">
        <f>SUM(F122:F123)</f>
        <v>230172</v>
      </c>
      <c r="G121" s="28">
        <f t="shared" si="4"/>
        <v>62.72058422802333</v>
      </c>
    </row>
    <row r="122" spans="1:7" ht="14.25" customHeight="1">
      <c r="A122" s="100"/>
      <c r="B122" s="65"/>
      <c r="C122" s="52" t="s">
        <v>41</v>
      </c>
      <c r="D122" s="81" t="s">
        <v>42</v>
      </c>
      <c r="E122" s="73">
        <v>0</v>
      </c>
      <c r="F122" s="73">
        <v>628</v>
      </c>
      <c r="G122" s="74"/>
    </row>
    <row r="123" spans="1:7" ht="24">
      <c r="A123" s="36"/>
      <c r="B123" s="65"/>
      <c r="C123" s="52" t="s">
        <v>111</v>
      </c>
      <c r="D123" s="81" t="s">
        <v>112</v>
      </c>
      <c r="E123" s="33">
        <v>366980</v>
      </c>
      <c r="F123" s="33">
        <v>229544</v>
      </c>
      <c r="G123" s="28">
        <f t="shared" si="4"/>
        <v>62.54945773611641</v>
      </c>
    </row>
    <row r="124" spans="1:7" ht="15.75" customHeight="1">
      <c r="A124" s="36"/>
      <c r="B124" s="55">
        <v>85215</v>
      </c>
      <c r="C124" s="46"/>
      <c r="D124" s="47" t="s">
        <v>119</v>
      </c>
      <c r="E124" s="48">
        <f>SUM(E125:E125)</f>
        <v>0</v>
      </c>
      <c r="F124" s="48">
        <f>SUM(F125:F125)</f>
        <v>282</v>
      </c>
      <c r="G124" s="28"/>
    </row>
    <row r="125" spans="1:7" ht="15.75">
      <c r="A125" s="36"/>
      <c r="B125" s="51"/>
      <c r="C125" s="42" t="s">
        <v>41</v>
      </c>
      <c r="D125" s="32" t="s">
        <v>42</v>
      </c>
      <c r="E125" s="33">
        <v>0</v>
      </c>
      <c r="F125" s="33">
        <v>282</v>
      </c>
      <c r="G125" s="28"/>
    </row>
    <row r="126" spans="1:7" ht="15.75" customHeight="1">
      <c r="A126" s="36"/>
      <c r="B126" s="55">
        <v>85219</v>
      </c>
      <c r="C126" s="46"/>
      <c r="D126" s="47" t="s">
        <v>120</v>
      </c>
      <c r="E126" s="48">
        <f>SUM(E127:E128)</f>
        <v>541000</v>
      </c>
      <c r="F126" s="48">
        <f>SUM(F127:F128)</f>
        <v>271469</v>
      </c>
      <c r="G126" s="28">
        <f t="shared" si="4"/>
        <v>50.179112754158965</v>
      </c>
    </row>
    <row r="127" spans="1:7" ht="15.75">
      <c r="A127" s="36"/>
      <c r="B127" s="49"/>
      <c r="C127" s="42" t="s">
        <v>39</v>
      </c>
      <c r="D127" s="32" t="s">
        <v>40</v>
      </c>
      <c r="E127" s="33">
        <v>0</v>
      </c>
      <c r="F127" s="33">
        <v>971</v>
      </c>
      <c r="G127" s="98"/>
    </row>
    <row r="128" spans="1:7" ht="24">
      <c r="A128" s="36"/>
      <c r="B128" s="51"/>
      <c r="C128" s="52" t="s">
        <v>111</v>
      </c>
      <c r="D128" s="32" t="s">
        <v>112</v>
      </c>
      <c r="E128" s="33">
        <v>541000</v>
      </c>
      <c r="F128" s="33">
        <v>270498</v>
      </c>
      <c r="G128" s="98">
        <f t="shared" si="4"/>
        <v>49.9996303142329</v>
      </c>
    </row>
    <row r="129" spans="1:7" ht="15.75">
      <c r="A129" s="36"/>
      <c r="B129" s="55">
        <v>85228</v>
      </c>
      <c r="C129" s="46"/>
      <c r="D129" s="47" t="s">
        <v>121</v>
      </c>
      <c r="E129" s="48">
        <f>SUM(E130:E131)</f>
        <v>8000</v>
      </c>
      <c r="F129" s="48">
        <f>SUM(F130:F131)</f>
        <v>5856</v>
      </c>
      <c r="G129" s="28">
        <f t="shared" si="4"/>
        <v>73.2</v>
      </c>
    </row>
    <row r="130" spans="1:7" ht="15.75">
      <c r="A130" s="36"/>
      <c r="B130" s="49"/>
      <c r="C130" s="42" t="s">
        <v>55</v>
      </c>
      <c r="D130" s="32" t="s">
        <v>56</v>
      </c>
      <c r="E130" s="33">
        <v>8000</v>
      </c>
      <c r="F130" s="33">
        <v>5708</v>
      </c>
      <c r="G130" s="34">
        <f t="shared" si="4"/>
        <v>71.35000000000001</v>
      </c>
    </row>
    <row r="131" spans="1:7" ht="24">
      <c r="A131" s="44"/>
      <c r="B131" s="51"/>
      <c r="C131" s="52" t="s">
        <v>52</v>
      </c>
      <c r="D131" s="81" t="s">
        <v>53</v>
      </c>
      <c r="E131" s="33">
        <v>0</v>
      </c>
      <c r="F131" s="33">
        <v>148</v>
      </c>
      <c r="G131" s="34"/>
    </row>
    <row r="132" spans="1:7" ht="14.25" customHeight="1">
      <c r="A132" s="44"/>
      <c r="B132" s="55">
        <v>85295</v>
      </c>
      <c r="C132" s="46"/>
      <c r="D132" s="47" t="s">
        <v>15</v>
      </c>
      <c r="E132" s="48">
        <f>SUM(E133:E133)</f>
        <v>317315</v>
      </c>
      <c r="F132" s="48">
        <f>SUM(F133:F133)</f>
        <v>212438</v>
      </c>
      <c r="G132" s="28">
        <f t="shared" si="4"/>
        <v>66.94861572884989</v>
      </c>
    </row>
    <row r="133" spans="1:7" ht="24">
      <c r="A133" s="36"/>
      <c r="B133" s="49"/>
      <c r="C133" s="42" t="s">
        <v>111</v>
      </c>
      <c r="D133" s="32" t="s">
        <v>112</v>
      </c>
      <c r="E133" s="33">
        <v>317315</v>
      </c>
      <c r="F133" s="33">
        <v>212438</v>
      </c>
      <c r="G133" s="34">
        <f t="shared" si="4"/>
        <v>66.94861572884989</v>
      </c>
    </row>
    <row r="134" spans="1:7" ht="15.75">
      <c r="A134" s="18">
        <v>854</v>
      </c>
      <c r="B134" s="19"/>
      <c r="C134" s="19"/>
      <c r="D134" s="20" t="s">
        <v>122</v>
      </c>
      <c r="E134" s="21">
        <f>SUM(E135)</f>
        <v>88459</v>
      </c>
      <c r="F134" s="21">
        <f>SUM(F135)</f>
        <v>72466</v>
      </c>
      <c r="G134" s="22">
        <f t="shared" si="4"/>
        <v>81.9204377169084</v>
      </c>
    </row>
    <row r="135" spans="1:7" ht="14.25">
      <c r="A135" s="57"/>
      <c r="B135" s="37">
        <v>85415</v>
      </c>
      <c r="C135" s="38"/>
      <c r="D135" s="39" t="s">
        <v>123</v>
      </c>
      <c r="E135" s="40">
        <f>SUM(E136)</f>
        <v>88459</v>
      </c>
      <c r="F135" s="40">
        <f>SUM(F136)</f>
        <v>72466</v>
      </c>
      <c r="G135" s="34">
        <f t="shared" si="4"/>
        <v>81.9204377169084</v>
      </c>
    </row>
    <row r="136" spans="1:7" ht="24">
      <c r="A136" s="91"/>
      <c r="B136" s="59"/>
      <c r="C136" s="60" t="s">
        <v>111</v>
      </c>
      <c r="D136" s="32" t="s">
        <v>112</v>
      </c>
      <c r="E136" s="61">
        <v>88459</v>
      </c>
      <c r="F136" s="61">
        <v>72466</v>
      </c>
      <c r="G136" s="34">
        <f t="shared" si="4"/>
        <v>81.9204377169084</v>
      </c>
    </row>
    <row r="137" spans="1:7" ht="31.5">
      <c r="A137" s="18">
        <v>900</v>
      </c>
      <c r="B137" s="19"/>
      <c r="C137" s="19"/>
      <c r="D137" s="20" t="s">
        <v>124</v>
      </c>
      <c r="E137" s="21">
        <f>SUM(E138+E140+E142)</f>
        <v>13000</v>
      </c>
      <c r="F137" s="21">
        <f>SUM(F138+F140+F142)</f>
        <v>19352</v>
      </c>
      <c r="G137" s="22">
        <f t="shared" si="4"/>
        <v>148.86153846153846</v>
      </c>
    </row>
    <row r="138" spans="1:7" ht="14.25">
      <c r="A138" s="101"/>
      <c r="B138" s="102">
        <v>90001</v>
      </c>
      <c r="C138" s="38"/>
      <c r="D138" s="39" t="s">
        <v>125</v>
      </c>
      <c r="E138" s="40">
        <f>SUM(E139)</f>
        <v>0</v>
      </c>
      <c r="F138" s="40">
        <f>SUM(F139)</f>
        <v>8763</v>
      </c>
      <c r="G138" s="74"/>
    </row>
    <row r="139" spans="1:7" ht="12.75">
      <c r="A139" s="92"/>
      <c r="B139" s="91"/>
      <c r="C139" s="89" t="s">
        <v>41</v>
      </c>
      <c r="D139" s="90" t="s">
        <v>42</v>
      </c>
      <c r="E139" s="97">
        <v>0</v>
      </c>
      <c r="F139" s="97">
        <v>8763</v>
      </c>
      <c r="G139" s="74"/>
    </row>
    <row r="140" spans="1:7" ht="14.25">
      <c r="A140" s="92"/>
      <c r="B140" s="57">
        <v>90002</v>
      </c>
      <c r="C140" s="87"/>
      <c r="D140" s="88" t="s">
        <v>126</v>
      </c>
      <c r="E140" s="103">
        <f>SUM(E141)</f>
        <v>8000</v>
      </c>
      <c r="F140" s="103">
        <f>SUM(F141)</f>
        <v>8000</v>
      </c>
      <c r="G140" s="74">
        <f t="shared" si="4"/>
        <v>100</v>
      </c>
    </row>
    <row r="141" spans="1:7" ht="36">
      <c r="A141" s="58"/>
      <c r="B141" s="104"/>
      <c r="C141" s="89" t="s">
        <v>127</v>
      </c>
      <c r="D141" s="90" t="s">
        <v>58</v>
      </c>
      <c r="E141" s="97">
        <v>8000</v>
      </c>
      <c r="F141" s="97">
        <v>8000</v>
      </c>
      <c r="G141" s="74">
        <f t="shared" si="4"/>
        <v>100</v>
      </c>
    </row>
    <row r="142" spans="1:7" ht="28.5">
      <c r="A142" s="92"/>
      <c r="B142" s="45">
        <v>90020</v>
      </c>
      <c r="C142" s="46"/>
      <c r="D142" s="47" t="s">
        <v>128</v>
      </c>
      <c r="E142" s="48">
        <f>SUM(E143:E143)</f>
        <v>5000</v>
      </c>
      <c r="F142" s="48">
        <f>SUM(F143:F143)</f>
        <v>2589</v>
      </c>
      <c r="G142" s="74">
        <f t="shared" si="4"/>
        <v>51.78</v>
      </c>
    </row>
    <row r="143" spans="1:7" ht="14.25">
      <c r="A143" s="100"/>
      <c r="B143" s="65"/>
      <c r="C143" s="52" t="s">
        <v>129</v>
      </c>
      <c r="D143" s="81" t="s">
        <v>130</v>
      </c>
      <c r="E143" s="73">
        <v>5000</v>
      </c>
      <c r="F143" s="73">
        <v>2589</v>
      </c>
      <c r="G143" s="74">
        <f t="shared" si="4"/>
        <v>51.78</v>
      </c>
    </row>
    <row r="144" spans="1:7" ht="31.5">
      <c r="A144" s="18">
        <v>921</v>
      </c>
      <c r="B144" s="19"/>
      <c r="C144" s="19"/>
      <c r="D144" s="20" t="s">
        <v>131</v>
      </c>
      <c r="E144" s="21">
        <f>SUM(E145)</f>
        <v>0</v>
      </c>
      <c r="F144" s="21">
        <f>SUM(F145)</f>
        <v>20</v>
      </c>
      <c r="G144" s="22"/>
    </row>
    <row r="145" spans="1:7" ht="14.25">
      <c r="A145" s="57"/>
      <c r="B145" s="102">
        <v>92105</v>
      </c>
      <c r="C145" s="38"/>
      <c r="D145" s="39" t="s">
        <v>132</v>
      </c>
      <c r="E145" s="40">
        <f>SUM(E146)</f>
        <v>0</v>
      </c>
      <c r="F145" s="40">
        <f>SUM(F146)</f>
        <v>20</v>
      </c>
      <c r="G145" s="105"/>
    </row>
    <row r="146" spans="1:7" ht="24">
      <c r="A146" s="58"/>
      <c r="B146" s="58"/>
      <c r="C146" s="60" t="s">
        <v>133</v>
      </c>
      <c r="D146" s="95" t="s">
        <v>134</v>
      </c>
      <c r="E146" s="61">
        <v>0</v>
      </c>
      <c r="F146" s="61">
        <v>20</v>
      </c>
      <c r="G146" s="106"/>
    </row>
    <row r="147" spans="1:7" ht="15.75">
      <c r="A147" s="18">
        <v>926</v>
      </c>
      <c r="B147" s="19"/>
      <c r="C147" s="19"/>
      <c r="D147" s="20" t="s">
        <v>135</v>
      </c>
      <c r="E147" s="21">
        <f>SUM(E148)</f>
        <v>900000</v>
      </c>
      <c r="F147" s="21">
        <f>SUM(F148)</f>
        <v>0</v>
      </c>
      <c r="G147" s="22">
        <f t="shared" si="4"/>
        <v>0</v>
      </c>
    </row>
    <row r="148" spans="1:7" ht="14.25">
      <c r="A148" s="64"/>
      <c r="B148" s="45">
        <v>92601</v>
      </c>
      <c r="C148" s="46"/>
      <c r="D148" s="47" t="s">
        <v>136</v>
      </c>
      <c r="E148" s="48">
        <f>SUM(E149)</f>
        <v>900000</v>
      </c>
      <c r="F148" s="48">
        <f>SUM(F149)</f>
        <v>0</v>
      </c>
      <c r="G148" s="74">
        <f t="shared" si="4"/>
        <v>0</v>
      </c>
    </row>
    <row r="149" spans="1:7" ht="36.75" thickBot="1">
      <c r="A149" s="64"/>
      <c r="B149" s="64"/>
      <c r="C149" s="60" t="s">
        <v>57</v>
      </c>
      <c r="D149" s="95" t="s">
        <v>58</v>
      </c>
      <c r="E149" s="61">
        <v>900000</v>
      </c>
      <c r="F149" s="61">
        <v>0</v>
      </c>
      <c r="G149" s="74">
        <f>F149/E149*100</f>
        <v>0</v>
      </c>
    </row>
    <row r="150" spans="1:7" ht="16.5" thickBot="1">
      <c r="A150" s="107" t="s">
        <v>137</v>
      </c>
      <c r="B150" s="108"/>
      <c r="C150" s="108"/>
      <c r="D150" s="109"/>
      <c r="E150" s="110">
        <f>SUM(E147+E144+E137+E134+E118+E105+E97+E58+E52+E42+E35+E20+E13+E10)</f>
        <v>61606610</v>
      </c>
      <c r="F150" s="110">
        <f>SUM(F147+F144+F137+F134+F118+F105+F97+F58+F52+F42+F35+F20+F13+F10)</f>
        <v>29847643</v>
      </c>
      <c r="G150" s="111">
        <f>F150/E150*100</f>
        <v>48.44876710469867</v>
      </c>
    </row>
  </sheetData>
  <sheetProtection/>
  <mergeCells count="52">
    <mergeCell ref="B100:B102"/>
    <mergeCell ref="A110:A117"/>
    <mergeCell ref="A120:A122"/>
    <mergeCell ref="B27:B30"/>
    <mergeCell ref="A29:A32"/>
    <mergeCell ref="B31:B32"/>
    <mergeCell ref="B86:B87"/>
    <mergeCell ref="A150:D150"/>
    <mergeCell ref="B135:B136"/>
    <mergeCell ref="B129:B131"/>
    <mergeCell ref="A131:A132"/>
    <mergeCell ref="B132:B133"/>
    <mergeCell ref="A142:A143"/>
    <mergeCell ref="A138:A140"/>
    <mergeCell ref="B124:B125"/>
    <mergeCell ref="B126:B128"/>
    <mergeCell ref="B112:B114"/>
    <mergeCell ref="B115:B117"/>
    <mergeCell ref="B119:B120"/>
    <mergeCell ref="B68:B70"/>
    <mergeCell ref="B98:B99"/>
    <mergeCell ref="A88:A96"/>
    <mergeCell ref="B90:B91"/>
    <mergeCell ref="B92:B94"/>
    <mergeCell ref="B95:B96"/>
    <mergeCell ref="A81:A87"/>
    <mergeCell ref="B81:B82"/>
    <mergeCell ref="A53:A57"/>
    <mergeCell ref="B53:B57"/>
    <mergeCell ref="B50:B51"/>
    <mergeCell ref="A59:A62"/>
    <mergeCell ref="B59:B60"/>
    <mergeCell ref="B14:B16"/>
    <mergeCell ref="A11:A12"/>
    <mergeCell ref="B11:B12"/>
    <mergeCell ref="B47:B48"/>
    <mergeCell ref="B33:B34"/>
    <mergeCell ref="A37:A39"/>
    <mergeCell ref="A44:A49"/>
    <mergeCell ref="A17:A19"/>
    <mergeCell ref="B18:B19"/>
    <mergeCell ref="B21:B26"/>
    <mergeCell ref="A1:G1"/>
    <mergeCell ref="A5:G5"/>
    <mergeCell ref="A7:A8"/>
    <mergeCell ref="B7:B8"/>
    <mergeCell ref="D7:D8"/>
    <mergeCell ref="F7:F8"/>
    <mergeCell ref="G7:G8"/>
    <mergeCell ref="A3:G3"/>
    <mergeCell ref="E7:E8"/>
    <mergeCell ref="C7:C8"/>
  </mergeCells>
  <printOptions/>
  <pageMargins left="0.5905511811023623" right="0.5905511811023623" top="0.984251968503937" bottom="0.7874015748031497" header="0.5118110236220472" footer="0.5118110236220472"/>
  <pageSetup firstPageNumber="38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2006-08-30T13:11:37Z</dcterms:created>
  <dcterms:modified xsi:type="dcterms:W3CDTF">2006-08-30T13:11:43Z</dcterms:modified>
  <cp:category/>
  <cp:version/>
  <cp:contentType/>
  <cp:contentStatus/>
</cp:coreProperties>
</file>